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Orçamento" sheetId="2" r:id="rId1"/>
    <sheet name="Composições" sheetId="1" r:id="rId2"/>
    <sheet name="BDI" sheetId="3" r:id="rId3"/>
    <sheet name="ANEXO LICITAÇÃO" sheetId="4" r:id="rId4"/>
  </sheets>
  <definedNames>
    <definedName name="_xlnm.Print_Area" localSheetId="3">'ANEXO LICITAÇÃO'!$A$1:$H$13</definedName>
  </definedNames>
  <calcPr calcId="124519"/>
</workbook>
</file>

<file path=xl/calcChain.xml><?xml version="1.0" encoding="utf-8"?>
<calcChain xmlns="http://schemas.openxmlformats.org/spreadsheetml/2006/main">
  <c r="H5" i="2"/>
  <c r="H10" i="4"/>
  <c r="H9"/>
  <c r="H8"/>
  <c r="H7"/>
  <c r="H6"/>
  <c r="H5"/>
  <c r="H4"/>
  <c r="H3"/>
  <c r="H11" l="1"/>
  <c r="E5" i="2"/>
  <c r="H8" i="1"/>
  <c r="H10"/>
  <c r="H5"/>
  <c r="D2"/>
  <c r="D2" i="4" s="1"/>
  <c r="H4" i="1"/>
  <c r="H3"/>
  <c r="H7" l="1"/>
  <c r="H9"/>
  <c r="H6"/>
  <c r="H11" l="1"/>
  <c r="G5" i="2" s="1"/>
  <c r="I5" s="1"/>
  <c r="J5" l="1"/>
  <c r="J6" s="1"/>
</calcChain>
</file>

<file path=xl/sharedStrings.xml><?xml version="1.0" encoding="utf-8"?>
<sst xmlns="http://schemas.openxmlformats.org/spreadsheetml/2006/main" count="102" uniqueCount="51">
  <si>
    <t>H</t>
  </si>
  <si>
    <t>SERVENTE COM ENCARGOS COMPLEMENTARES</t>
  </si>
  <si>
    <t>Composição 01</t>
  </si>
  <si>
    <t>Quantidade</t>
  </si>
  <si>
    <t>Valor Unitário</t>
  </si>
  <si>
    <t>Valor total</t>
  </si>
  <si>
    <t>Valor do serviço, por unidade executada:</t>
  </si>
  <si>
    <t xml:space="preserve">PLANILHA DE SERVIÇO E MÃO DE OBRA </t>
  </si>
  <si>
    <t>ITEM</t>
  </si>
  <si>
    <t xml:space="preserve">DESCRIÇÃO </t>
  </si>
  <si>
    <t>UND.</t>
  </si>
  <si>
    <t>QUANT.</t>
  </si>
  <si>
    <t>VALOR REF. UNITÁRIO</t>
  </si>
  <si>
    <t>BDI</t>
  </si>
  <si>
    <t>VALOR COM BDI</t>
  </si>
  <si>
    <t>VALOR TOTAL</t>
  </si>
  <si>
    <t>TOTAL GERAL</t>
  </si>
  <si>
    <t>PREFEITURA MUNICIPAL DE PATROCÍNIO - MG</t>
  </si>
  <si>
    <t>VALORES  DE BDI POR TIPO DE OBRA</t>
  </si>
  <si>
    <t>ACÓRDÃO TCU Nº 2622/2013</t>
  </si>
  <si>
    <t>Tipo de Obra</t>
  </si>
  <si>
    <t>1ºQ</t>
  </si>
  <si>
    <t>Médio</t>
  </si>
  <si>
    <t>3º Q</t>
  </si>
  <si>
    <t>Construção de Edifícios</t>
  </si>
  <si>
    <t>Construção de Rodovias e Ferrovias - Infra Urbana, praças, etc.</t>
  </si>
  <si>
    <t>Rede de Abastecimento de Água, Coleta de Esgotos</t>
  </si>
  <si>
    <t>Estações e Redes de Distribuição de Energia Elétrica</t>
  </si>
  <si>
    <t>Obras Portuárias, Marítimas e Fluviais</t>
  </si>
  <si>
    <t>Fornecimento de Materiais e Equipamentos</t>
  </si>
  <si>
    <r>
      <t xml:space="preserve">CODIGO   </t>
    </r>
    <r>
      <rPr>
        <b/>
        <sz val="8"/>
        <color theme="1"/>
        <rFont val="Calibri"/>
        <family val="2"/>
        <scheme val="minor"/>
      </rPr>
      <t>SINAPI</t>
    </r>
  </si>
  <si>
    <t>M2</t>
  </si>
  <si>
    <t>PRESTAÇÃO DE SERVIÇO DE RECAPEAMENTO COM APLICAÇÃO DE MASSA ASFALTICA CBUQ DE 2,5 A 3 CM DE ESPESSURA.MANUTENÇÃO DE RUAS E AVENIDAS INCLUIDO A CONFECÇÃO, TRANSPORTE, FRESAGEM DO PAVIMENTO, APLICAÇÃO E COMPACTAÇÃO COM ROLO DE PNEU E LISO.</t>
  </si>
  <si>
    <t xml:space="preserve"> CHP</t>
  </si>
  <si>
    <t>T</t>
  </si>
  <si>
    <t xml:space="preserve"> ROLO COMPACTADOR VIBRATÓRIO DE UM CILINDRO AÇO LISO, POTÊNCIA 80 HP, PESO OPERACIONAL MÁXIMO 8,1 T, IMPACTO DINÂMICO 16,15 / 9,5 T, LARGURA DE TRABALHO 1,68 M - CHP DIURNO. AF_06/2014 </t>
  </si>
  <si>
    <t>ROLO COMPACTADOR DE PNEUS ESTÁTICO, PRESSÃO VARIÁVEL, POTÊNCIA 111 HP, PESO SEM/COM LASTRO 9,5 / 26 T, LARGURA DE TRABALHO 1,90 M - CHP DIURNO. AF_07/2014</t>
  </si>
  <si>
    <t>USINAGEM DE CONCRETO ASFÁLTICO COM CAP 50/70, PARA CAMADA DE ROLAMENTO, PADRÃO DNIT FAIXA C, EM USINA DE ASFALTO CONTÍNUA DE 140 TON/H. AF_03/2020_P</t>
  </si>
  <si>
    <t xml:space="preserve"> FRESAGEM DE PAVIMENTO ASFÁLTICO (PROFUNDIDADE ATÉ 5,0 CM) - EXCLUSIVE TRANSPORTE. AF_11/2019</t>
  </si>
  <si>
    <t>TXKM</t>
  </si>
  <si>
    <t xml:space="preserve"> VIBROACABADORA DE ASFALTO SOBRE ESTEIRAS, LARGURA DE PAVIMENTAÇÃO 1,90 M A 5,30 M, POTÊNCIA 105 HP CAPACIDADE 450 T/H - CHP DIURNO. AF_11/2014</t>
  </si>
  <si>
    <t>SINAPI</t>
  </si>
  <si>
    <t>TRANSPORTE COM CAMINHÃO BASCULANTE DE 14 M³, EM VIA URBANA PAVIMENTADA DMT ATÉ 30 KM (UNIDADE: M3XKM). AF_07/2020</t>
  </si>
  <si>
    <t>A contratada deve prever em seu orçamento o valor de todo o transporte do material e equipamento para a execução e aplicação do serviço no município.</t>
  </si>
  <si>
    <t>IMPERMEABILIZAÇÃO DE SUPERFÍCIE COM EMULSÃO ASFÁLTICA, 2 DEMÃOS AF_06/2018</t>
  </si>
  <si>
    <t xml:space="preserve">ANEXO PARA PREENCHIMENTO DA CONTRATADA </t>
  </si>
  <si>
    <t>PLANILHA REFERÊNCIA SINAPI DEZEMBRO/2022</t>
  </si>
  <si>
    <t>___________________________________</t>
  </si>
  <si>
    <t>André de Oliveira</t>
  </si>
  <si>
    <t>Engenheiro Civil</t>
  </si>
  <si>
    <t>CREA-MG 209.140/D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</si>
</sst>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83">
    <xf numFmtId="0" fontId="0" fillId="0" borderId="0" xfId="0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0" fontId="0" fillId="0" borderId="13" xfId="3" applyNumberFormat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3" fillId="3" borderId="19" xfId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7" fillId="5" borderId="1" xfId="1" applyFont="1" applyFill="1" applyBorder="1" applyAlignment="1">
      <alignment horizontal="center" vertical="center" wrapText="1"/>
    </xf>
    <xf numFmtId="0" fontId="10" fillId="0" borderId="29" xfId="5" applyFont="1" applyBorder="1" applyAlignment="1">
      <alignment horizontal="center" vertical="center"/>
    </xf>
    <xf numFmtId="0" fontId="10" fillId="0" borderId="30" xfId="5" applyFont="1" applyBorder="1" applyAlignment="1">
      <alignment horizontal="center" vertical="center"/>
    </xf>
    <xf numFmtId="0" fontId="10" fillId="0" borderId="31" xfId="5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10" fontId="11" fillId="6" borderId="35" xfId="3" applyNumberFormat="1" applyFont="1" applyFill="1" applyBorder="1" applyAlignment="1">
      <alignment horizontal="center" vertical="center"/>
    </xf>
    <xf numFmtId="10" fontId="11" fillId="6" borderId="36" xfId="3" applyNumberFormat="1" applyFont="1" applyFill="1" applyBorder="1" applyAlignment="1">
      <alignment horizontal="center" vertical="center"/>
    </xf>
    <xf numFmtId="10" fontId="11" fillId="6" borderId="40" xfId="3" applyNumberFormat="1" applyFont="1" applyFill="1" applyBorder="1" applyAlignment="1">
      <alignment horizontal="center" vertical="center"/>
    </xf>
    <xf numFmtId="10" fontId="11" fillId="6" borderId="41" xfId="3" applyNumberFormat="1" applyFont="1" applyFill="1" applyBorder="1" applyAlignment="1">
      <alignment horizontal="center" vertical="center"/>
    </xf>
    <xf numFmtId="10" fontId="11" fillId="6" borderId="45" xfId="3" applyNumberFormat="1" applyFont="1" applyFill="1" applyBorder="1" applyAlignment="1">
      <alignment horizontal="center" vertical="center"/>
    </xf>
    <xf numFmtId="10" fontId="11" fillId="6" borderId="46" xfId="3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10" fontId="11" fillId="7" borderId="40" xfId="3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0" fontId="13" fillId="0" borderId="47" xfId="0" applyFont="1" applyBorder="1" applyAlignment="1">
      <alignment horizontal="left" wrapText="1"/>
    </xf>
    <xf numFmtId="0" fontId="5" fillId="0" borderId="47" xfId="0" applyFont="1" applyBorder="1" applyAlignment="1">
      <alignment horizontal="left" wrapText="1"/>
    </xf>
    <xf numFmtId="0" fontId="9" fillId="4" borderId="22" xfId="4" applyFont="1" applyFill="1" applyBorder="1" applyAlignment="1">
      <alignment horizontal="center" vertical="center"/>
    </xf>
    <xf numFmtId="0" fontId="9" fillId="4" borderId="5" xfId="4" applyFont="1" applyFill="1" applyBorder="1" applyAlignment="1">
      <alignment horizontal="center" vertical="center"/>
    </xf>
    <xf numFmtId="0" fontId="9" fillId="4" borderId="6" xfId="4" applyFont="1" applyFill="1" applyBorder="1" applyAlignment="1">
      <alignment horizontal="center" vertical="center"/>
    </xf>
    <xf numFmtId="0" fontId="9" fillId="4" borderId="23" xfId="4" applyFont="1" applyFill="1" applyBorder="1" applyAlignment="1">
      <alignment horizontal="center"/>
    </xf>
    <xf numFmtId="0" fontId="9" fillId="4" borderId="24" xfId="4" applyFont="1" applyFill="1" applyBorder="1" applyAlignment="1">
      <alignment horizontal="center"/>
    </xf>
    <xf numFmtId="0" fontId="9" fillId="4" borderId="25" xfId="4" applyFont="1" applyFill="1" applyBorder="1" applyAlignment="1">
      <alignment horizontal="center"/>
    </xf>
    <xf numFmtId="0" fontId="10" fillId="0" borderId="26" xfId="5" applyFont="1" applyBorder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0" fillId="0" borderId="28" xfId="5" applyFont="1" applyBorder="1" applyAlignment="1">
      <alignment horizontal="center" vertical="center"/>
    </xf>
    <xf numFmtId="0" fontId="11" fillId="0" borderId="32" xfId="5" applyFont="1" applyBorder="1" applyAlignment="1">
      <alignment horizontal="left" vertical="center"/>
    </xf>
    <xf numFmtId="0" fontId="11" fillId="0" borderId="33" xfId="5" applyFont="1" applyBorder="1" applyAlignment="1">
      <alignment horizontal="left" vertical="center"/>
    </xf>
    <xf numFmtId="0" fontId="11" fillId="0" borderId="34" xfId="5" applyFont="1" applyBorder="1" applyAlignment="1">
      <alignment horizontal="left" vertical="center"/>
    </xf>
    <xf numFmtId="0" fontId="11" fillId="0" borderId="37" xfId="5" applyFont="1" applyBorder="1" applyAlignment="1">
      <alignment horizontal="left" vertical="center"/>
    </xf>
    <xf numFmtId="0" fontId="11" fillId="0" borderId="38" xfId="5" applyFont="1" applyBorder="1" applyAlignment="1">
      <alignment horizontal="left" vertical="center"/>
    </xf>
    <xf numFmtId="0" fontId="11" fillId="0" borderId="39" xfId="5" applyFont="1" applyBorder="1" applyAlignment="1">
      <alignment horizontal="left" vertical="center"/>
    </xf>
    <xf numFmtId="0" fontId="11" fillId="0" borderId="42" xfId="5" applyFont="1" applyBorder="1" applyAlignment="1">
      <alignment horizontal="left" vertical="center"/>
    </xf>
    <xf numFmtId="0" fontId="11" fillId="0" borderId="43" xfId="5" applyFont="1" applyBorder="1" applyAlignment="1">
      <alignment horizontal="left" vertical="center"/>
    </xf>
    <xf numFmtId="0" fontId="11" fillId="0" borderId="44" xfId="5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6">
    <cellStyle name="Moeda" xfId="1" builtinId="4"/>
    <cellStyle name="Normal" xfId="0" builtinId="0"/>
    <cellStyle name="Normal 2 2" xfId="5"/>
    <cellStyle name="Normal_Pesquisa no referencial 10 de maio de 2013" xfId="2"/>
    <cellStyle name="Normal_pLANILHA DE BDI_MODELO v2_EXCEL" xfId="4"/>
    <cellStyle name="Porcentagem" xfId="3" builtinId="5"/>
  </cellStyles>
  <dxfs count="4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2"/>
  <sheetViews>
    <sheetView tabSelected="1" workbookViewId="0">
      <selection activeCell="F21" sqref="F21"/>
    </sheetView>
  </sheetViews>
  <sheetFormatPr defaultRowHeight="15"/>
  <cols>
    <col min="2" max="2" width="9.42578125" customWidth="1"/>
    <col min="3" max="3" width="9.28515625" hidden="1" customWidth="1"/>
    <col min="4" max="4" width="71.42578125" customWidth="1"/>
    <col min="6" max="6" width="11.85546875" bestFit="1" customWidth="1"/>
    <col min="7" max="7" width="13.140625" bestFit="1" customWidth="1"/>
    <col min="8" max="8" width="13.42578125" bestFit="1" customWidth="1"/>
    <col min="9" max="9" width="13.140625" bestFit="1" customWidth="1"/>
    <col min="10" max="10" width="23.28515625" bestFit="1" customWidth="1"/>
  </cols>
  <sheetData>
    <row r="1" spans="2:10" ht="15.75" thickBot="1"/>
    <row r="2" spans="2:10">
      <c r="B2" s="48" t="s">
        <v>7</v>
      </c>
      <c r="C2" s="49"/>
      <c r="D2" s="49"/>
      <c r="E2" s="50" t="s">
        <v>46</v>
      </c>
      <c r="F2" s="51"/>
      <c r="G2" s="51"/>
      <c r="H2" s="51"/>
      <c r="I2" s="51"/>
      <c r="J2" s="52"/>
    </row>
    <row r="3" spans="2:10">
      <c r="B3" s="1"/>
      <c r="C3" s="16"/>
      <c r="D3" s="2"/>
      <c r="E3" s="53"/>
      <c r="F3" s="54"/>
      <c r="G3" s="54"/>
      <c r="H3" s="54"/>
      <c r="I3" s="54"/>
      <c r="J3" s="55"/>
    </row>
    <row r="4" spans="2:10" ht="30">
      <c r="B4" s="3" t="s">
        <v>8</v>
      </c>
      <c r="C4" s="28" t="s">
        <v>30</v>
      </c>
      <c r="D4" s="4" t="s">
        <v>9</v>
      </c>
      <c r="E4" s="4" t="s">
        <v>10</v>
      </c>
      <c r="F4" s="4" t="s">
        <v>11</v>
      </c>
      <c r="G4" s="5" t="s">
        <v>12</v>
      </c>
      <c r="H4" s="6" t="s">
        <v>13</v>
      </c>
      <c r="I4" s="6" t="s">
        <v>14</v>
      </c>
      <c r="J4" s="7" t="s">
        <v>15</v>
      </c>
    </row>
    <row r="5" spans="2:10" ht="68.25" customHeight="1">
      <c r="B5" s="8">
        <v>1</v>
      </c>
      <c r="C5" s="17">
        <v>97956</v>
      </c>
      <c r="D5" s="9" t="s">
        <v>32</v>
      </c>
      <c r="E5" s="10" t="str">
        <f>Composições!E2</f>
        <v>T</v>
      </c>
      <c r="F5" s="36">
        <v>3800</v>
      </c>
      <c r="G5" s="11">
        <f>Composições!H11</f>
        <v>767.92945262000001</v>
      </c>
      <c r="H5" s="12">
        <f>BDI!G6</f>
        <v>0.19600000000000001</v>
      </c>
      <c r="I5" s="13">
        <f>G5*H5+(G5)</f>
        <v>918.44362533352</v>
      </c>
      <c r="J5" s="14">
        <f>I5*F5</f>
        <v>3490085.7762673758</v>
      </c>
    </row>
    <row r="6" spans="2:10" ht="15.75" thickBot="1">
      <c r="B6" s="43"/>
      <c r="C6" s="44"/>
      <c r="D6" s="44"/>
      <c r="E6" s="44"/>
      <c r="F6" s="44"/>
      <c r="G6" s="45"/>
      <c r="H6" s="46" t="s">
        <v>16</v>
      </c>
      <c r="I6" s="47"/>
      <c r="J6" s="15">
        <f>J5</f>
        <v>3490085.7762673758</v>
      </c>
    </row>
    <row r="9" spans="2:10">
      <c r="D9" s="80" t="s">
        <v>47</v>
      </c>
    </row>
    <row r="10" spans="2:10">
      <c r="D10" s="81" t="s">
        <v>48</v>
      </c>
    </row>
    <row r="11" spans="2:10">
      <c r="D11" s="81" t="s">
        <v>49</v>
      </c>
    </row>
    <row r="12" spans="2:10">
      <c r="D12" s="81" t="s">
        <v>50</v>
      </c>
    </row>
  </sheetData>
  <mergeCells count="4">
    <mergeCell ref="B6:G6"/>
    <mergeCell ref="H6:I6"/>
    <mergeCell ref="B2:D2"/>
    <mergeCell ref="E2:J3"/>
  </mergeCells>
  <pageMargins left="0.51181102362204722" right="0.51181102362204722" top="0.99937500000000001" bottom="0.78740157480314965" header="0.31496062992125984" footer="0.31496062992125984"/>
  <pageSetup paperSize="9" scale="78" orientation="landscape" verticalDpi="0" r:id="rId1"/>
  <headerFooter>
    <oddHeader>&amp;L&amp;G&amp;C&amp;"-,Negrito"PREFEITURA MUNICIPAL DE PATROCÍNIO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18"/>
  <sheetViews>
    <sheetView workbookViewId="0">
      <selection activeCell="D15" sqref="D15:D18"/>
    </sheetView>
  </sheetViews>
  <sheetFormatPr defaultRowHeight="15"/>
  <cols>
    <col min="2" max="2" width="18.140625" customWidth="1"/>
    <col min="4" max="4" width="73" customWidth="1"/>
    <col min="6" max="6" width="15.5703125" customWidth="1"/>
    <col min="7" max="7" width="12.7109375" customWidth="1"/>
    <col min="8" max="8" width="15.7109375" bestFit="1" customWidth="1"/>
  </cols>
  <sheetData>
    <row r="2" spans="2:8" ht="48.75" customHeight="1">
      <c r="B2" s="18" t="s">
        <v>2</v>
      </c>
      <c r="C2" s="18"/>
      <c r="D2" s="19" t="str">
        <f>Orçamento!D5</f>
        <v>PRESTAÇÃO DE SERVIÇO DE RECAPEAMENTO COM APLICAÇÃO DE MASSA ASFALTICA CBUQ DE 2,5 A 3 CM DE ESPESSURA.MANUTENÇÃO DE RUAS E AVENIDAS INCLUIDO A CONFECÇÃO, TRANSPORTE, FRESAGEM DO PAVIMENTO, APLICAÇÃO E COMPACTAÇÃO COM ROLO DE PNEU E LISO.</v>
      </c>
      <c r="E2" s="18" t="s">
        <v>34</v>
      </c>
      <c r="F2" s="20" t="s">
        <v>3</v>
      </c>
      <c r="G2" s="18" t="s">
        <v>4</v>
      </c>
      <c r="H2" s="18" t="s">
        <v>5</v>
      </c>
    </row>
    <row r="3" spans="2:8" ht="32.25" customHeight="1">
      <c r="B3" s="21" t="s">
        <v>41</v>
      </c>
      <c r="C3" s="21">
        <v>96001</v>
      </c>
      <c r="D3" s="29" t="s">
        <v>38</v>
      </c>
      <c r="E3" s="21" t="s">
        <v>31</v>
      </c>
      <c r="F3" s="22">
        <v>0.255</v>
      </c>
      <c r="G3" s="23">
        <v>7.48</v>
      </c>
      <c r="H3" s="23">
        <f>F3*G3</f>
        <v>1.9074000000000002</v>
      </c>
    </row>
    <row r="4" spans="2:8" ht="28.5" customHeight="1">
      <c r="B4" s="21" t="s">
        <v>41</v>
      </c>
      <c r="C4" s="21">
        <v>5684</v>
      </c>
      <c r="D4" s="38" t="s">
        <v>35</v>
      </c>
      <c r="E4" s="21" t="s">
        <v>33</v>
      </c>
      <c r="F4" s="22">
        <v>0.255</v>
      </c>
      <c r="G4" s="23">
        <v>144.31</v>
      </c>
      <c r="H4" s="23">
        <f t="shared" ref="H4:H5" si="0">F4*G4</f>
        <v>36.799050000000001</v>
      </c>
    </row>
    <row r="5" spans="2:8" ht="27.75" customHeight="1">
      <c r="B5" s="21" t="s">
        <v>41</v>
      </c>
      <c r="C5" s="21">
        <v>6879</v>
      </c>
      <c r="D5" s="29" t="s">
        <v>36</v>
      </c>
      <c r="E5" s="21" t="s">
        <v>33</v>
      </c>
      <c r="F5" s="22">
        <v>0.255</v>
      </c>
      <c r="G5" s="23">
        <v>183.01</v>
      </c>
      <c r="H5" s="23">
        <f t="shared" si="0"/>
        <v>46.667549999999999</v>
      </c>
    </row>
    <row r="6" spans="2:8">
      <c r="B6" s="21" t="s">
        <v>41</v>
      </c>
      <c r="C6" s="21">
        <v>88316</v>
      </c>
      <c r="D6" s="29" t="s">
        <v>1</v>
      </c>
      <c r="E6" s="21" t="s">
        <v>0</v>
      </c>
      <c r="F6" s="22">
        <v>5.1200148600000004</v>
      </c>
      <c r="G6" s="23">
        <v>17</v>
      </c>
      <c r="H6" s="23">
        <f>F6*G6</f>
        <v>87.040252620000004</v>
      </c>
    </row>
    <row r="7" spans="2:8">
      <c r="B7" s="21" t="s">
        <v>41</v>
      </c>
      <c r="C7" s="21">
        <v>98557</v>
      </c>
      <c r="D7" s="39" t="s">
        <v>44</v>
      </c>
      <c r="E7" s="21" t="s">
        <v>31</v>
      </c>
      <c r="F7" s="22">
        <v>0.5</v>
      </c>
      <c r="G7" s="23">
        <v>40.98</v>
      </c>
      <c r="H7" s="23">
        <f>F7*G7</f>
        <v>20.49</v>
      </c>
    </row>
    <row r="8" spans="2:8" ht="22.5">
      <c r="B8" s="21" t="s">
        <v>41</v>
      </c>
      <c r="C8" s="21">
        <v>5835</v>
      </c>
      <c r="D8" s="37" t="s">
        <v>40</v>
      </c>
      <c r="E8" s="21" t="s">
        <v>33</v>
      </c>
      <c r="F8" s="22">
        <v>0.255</v>
      </c>
      <c r="G8" s="23">
        <v>389.04</v>
      </c>
      <c r="H8" s="23">
        <f>F8*G8</f>
        <v>99.205200000000005</v>
      </c>
    </row>
    <row r="9" spans="2:8" ht="22.5">
      <c r="B9" s="21" t="s">
        <v>41</v>
      </c>
      <c r="C9" s="21">
        <v>101023</v>
      </c>
      <c r="D9" s="42" t="s">
        <v>37</v>
      </c>
      <c r="E9" s="21" t="s">
        <v>34</v>
      </c>
      <c r="F9" s="22">
        <v>1</v>
      </c>
      <c r="G9" s="23">
        <v>471.05</v>
      </c>
      <c r="H9" s="23">
        <f>F9*G9</f>
        <v>471.05</v>
      </c>
    </row>
    <row r="10" spans="2:8" ht="22.5">
      <c r="B10" s="21" t="s">
        <v>41</v>
      </c>
      <c r="C10" s="21">
        <v>93599</v>
      </c>
      <c r="D10" s="37" t="s">
        <v>42</v>
      </c>
      <c r="E10" s="21" t="s">
        <v>39</v>
      </c>
      <c r="F10" s="22">
        <v>9</v>
      </c>
      <c r="G10" s="23">
        <v>0.53</v>
      </c>
      <c r="H10" s="23">
        <f>F10*G10</f>
        <v>4.7700000000000005</v>
      </c>
    </row>
    <row r="11" spans="2:8">
      <c r="B11" s="56" t="s">
        <v>6</v>
      </c>
      <c r="C11" s="56"/>
      <c r="D11" s="56"/>
      <c r="E11" s="56"/>
      <c r="F11" s="56"/>
      <c r="G11" s="56"/>
      <c r="H11" s="24">
        <f>SUM(H3:H10)</f>
        <v>767.92945262000001</v>
      </c>
    </row>
    <row r="12" spans="2:8">
      <c r="B12" s="57" t="s">
        <v>43</v>
      </c>
      <c r="C12" s="58"/>
      <c r="D12" s="58"/>
      <c r="E12" s="58"/>
      <c r="F12" s="58"/>
      <c r="G12" s="58"/>
      <c r="H12" s="58"/>
    </row>
    <row r="15" spans="2:8">
      <c r="D15" s="80" t="s">
        <v>47</v>
      </c>
    </row>
    <row r="16" spans="2:8">
      <c r="D16" s="81" t="s">
        <v>48</v>
      </c>
    </row>
    <row r="17" spans="4:4">
      <c r="D17" s="81" t="s">
        <v>49</v>
      </c>
    </row>
    <row r="18" spans="4:4">
      <c r="D18" s="81" t="s">
        <v>50</v>
      </c>
    </row>
  </sheetData>
  <mergeCells count="2">
    <mergeCell ref="B11:G11"/>
    <mergeCell ref="B12:H12"/>
  </mergeCells>
  <conditionalFormatting sqref="B11 H11 B2:H10">
    <cfRule type="expression" dxfId="3" priority="57" stopIfTrue="1">
      <formula>AND($A2&lt;&gt;"COMPOSICAO",$A2&lt;&gt;"INSUMO",$A2&lt;&gt;"")</formula>
    </cfRule>
    <cfRule type="expression" dxfId="2" priority="58" stopIfTrue="1">
      <formula>AND(OR($A2="COMPOSICAO",$A2="INSUMO",$A2&lt;&gt;""),$A2&lt;&gt;"")</formula>
    </cfRule>
  </conditionalFormatting>
  <pageMargins left="0.51181102362204722" right="0.51181102362204722" top="1.09375" bottom="0.78740157480314965" header="0.31496062992125984" footer="0.31496062992125984"/>
  <pageSetup paperSize="9" scale="84" orientation="landscape" verticalDpi="0" r:id="rId1"/>
  <headerFooter>
    <oddHeader>&amp;L&amp;G&amp;C&amp;"-,Negrito"PREFEITURA MUNICIPAL DE PATROCÍNIO 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selection activeCell="E21" sqref="E21"/>
    </sheetView>
  </sheetViews>
  <sheetFormatPr defaultRowHeight="15"/>
  <cols>
    <col min="1" max="1" width="9.7109375" customWidth="1"/>
    <col min="2" max="2" width="9.85546875" customWidth="1"/>
    <col min="3" max="3" width="9.28515625" customWidth="1"/>
    <col min="5" max="5" width="9.140625" customWidth="1"/>
    <col min="7" max="7" width="15.42578125" customWidth="1"/>
    <col min="8" max="8" width="16.28515625" customWidth="1"/>
    <col min="9" max="9" width="17.5703125" customWidth="1"/>
  </cols>
  <sheetData>
    <row r="1" spans="1:9" ht="18.75">
      <c r="A1" s="59" t="s">
        <v>17</v>
      </c>
      <c r="B1" s="60"/>
      <c r="C1" s="60"/>
      <c r="D1" s="60"/>
      <c r="E1" s="60"/>
      <c r="F1" s="60"/>
      <c r="G1" s="60"/>
      <c r="H1" s="60"/>
      <c r="I1" s="61"/>
    </row>
    <row r="2" spans="1:9" ht="19.5" thickBot="1">
      <c r="A2" s="62" t="s">
        <v>18</v>
      </c>
      <c r="B2" s="63"/>
      <c r="C2" s="63"/>
      <c r="D2" s="63"/>
      <c r="E2" s="63"/>
      <c r="F2" s="63"/>
      <c r="G2" s="63"/>
      <c r="H2" s="63"/>
      <c r="I2" s="64"/>
    </row>
    <row r="3" spans="1:9" ht="15.75" thickBot="1">
      <c r="A3" s="65" t="s">
        <v>19</v>
      </c>
      <c r="B3" s="66"/>
      <c r="C3" s="66"/>
      <c r="D3" s="66"/>
      <c r="E3" s="66"/>
      <c r="F3" s="66"/>
      <c r="G3" s="66"/>
      <c r="H3" s="66"/>
      <c r="I3" s="67"/>
    </row>
    <row r="4" spans="1:9" ht="15.75" thickBot="1">
      <c r="A4" s="65" t="s">
        <v>20</v>
      </c>
      <c r="B4" s="66"/>
      <c r="C4" s="66"/>
      <c r="D4" s="66"/>
      <c r="E4" s="66"/>
      <c r="F4" s="66"/>
      <c r="G4" s="25" t="s">
        <v>21</v>
      </c>
      <c r="H4" s="26" t="s">
        <v>22</v>
      </c>
      <c r="I4" s="27" t="s">
        <v>23</v>
      </c>
    </row>
    <row r="5" spans="1:9">
      <c r="A5" s="68" t="s">
        <v>24</v>
      </c>
      <c r="B5" s="69"/>
      <c r="C5" s="69"/>
      <c r="D5" s="69"/>
      <c r="E5" s="69"/>
      <c r="F5" s="70"/>
      <c r="G5" s="30">
        <v>0.2034</v>
      </c>
      <c r="H5" s="30">
        <v>0.22120000000000001</v>
      </c>
      <c r="I5" s="31">
        <v>0.25</v>
      </c>
    </row>
    <row r="6" spans="1:9">
      <c r="A6" s="71" t="s">
        <v>25</v>
      </c>
      <c r="B6" s="72"/>
      <c r="C6" s="72"/>
      <c r="D6" s="72"/>
      <c r="E6" s="72"/>
      <c r="F6" s="73"/>
      <c r="G6" s="41">
        <v>0.19600000000000001</v>
      </c>
      <c r="H6" s="32">
        <v>0.2097</v>
      </c>
      <c r="I6" s="33">
        <v>0.24229999999999999</v>
      </c>
    </row>
    <row r="7" spans="1:9">
      <c r="A7" s="71" t="s">
        <v>26</v>
      </c>
      <c r="B7" s="72"/>
      <c r="C7" s="72"/>
      <c r="D7" s="72"/>
      <c r="E7" s="72"/>
      <c r="F7" s="73"/>
      <c r="G7" s="32">
        <v>0.20760000000000001</v>
      </c>
      <c r="H7" s="32">
        <v>0.24179999999999999</v>
      </c>
      <c r="I7" s="33">
        <v>0.26440000000000002</v>
      </c>
    </row>
    <row r="8" spans="1:9">
      <c r="A8" s="71" t="s">
        <v>27</v>
      </c>
      <c r="B8" s="72"/>
      <c r="C8" s="72"/>
      <c r="D8" s="72"/>
      <c r="E8" s="72"/>
      <c r="F8" s="73"/>
      <c r="G8" s="32">
        <v>0.24</v>
      </c>
      <c r="H8" s="32">
        <v>0.25840000000000002</v>
      </c>
      <c r="I8" s="33">
        <v>0.27860000000000001</v>
      </c>
    </row>
    <row r="9" spans="1:9">
      <c r="A9" s="71" t="s">
        <v>28</v>
      </c>
      <c r="B9" s="72"/>
      <c r="C9" s="72"/>
      <c r="D9" s="72"/>
      <c r="E9" s="72"/>
      <c r="F9" s="73"/>
      <c r="G9" s="32">
        <v>0.22800000000000001</v>
      </c>
      <c r="H9" s="32">
        <v>0.27479999999999999</v>
      </c>
      <c r="I9" s="33">
        <v>0.3095</v>
      </c>
    </row>
    <row r="10" spans="1:9" ht="15.75" thickBot="1">
      <c r="A10" s="74" t="s">
        <v>29</v>
      </c>
      <c r="B10" s="75"/>
      <c r="C10" s="75"/>
      <c r="D10" s="75"/>
      <c r="E10" s="75"/>
      <c r="F10" s="76"/>
      <c r="G10" s="34">
        <v>0.111</v>
      </c>
      <c r="H10" s="34">
        <v>0.14019999999999999</v>
      </c>
      <c r="I10" s="35">
        <v>0.16800000000000001</v>
      </c>
    </row>
    <row r="13" spans="1:9">
      <c r="D13" s="82"/>
      <c r="E13" s="82"/>
      <c r="F13" s="82"/>
      <c r="G13" s="82"/>
    </row>
    <row r="14" spans="1:9">
      <c r="D14" s="80" t="s">
        <v>47</v>
      </c>
      <c r="E14" s="80" t="s">
        <v>47</v>
      </c>
      <c r="F14" s="80"/>
      <c r="G14" s="80"/>
    </row>
    <row r="15" spans="1:9">
      <c r="D15" s="81" t="s">
        <v>48</v>
      </c>
      <c r="E15" s="81"/>
      <c r="F15" s="81"/>
      <c r="G15" s="81"/>
    </row>
    <row r="16" spans="1:9">
      <c r="D16" s="81" t="s">
        <v>49</v>
      </c>
      <c r="E16" s="81"/>
      <c r="F16" s="81"/>
      <c r="G16" s="81"/>
    </row>
    <row r="17" spans="4:7">
      <c r="D17" s="81" t="s">
        <v>50</v>
      </c>
      <c r="E17" s="81"/>
      <c r="F17" s="81"/>
      <c r="G17" s="81"/>
    </row>
  </sheetData>
  <mergeCells count="11">
    <mergeCell ref="A1:I1"/>
    <mergeCell ref="A2:I2"/>
    <mergeCell ref="A3:I3"/>
    <mergeCell ref="A4:F4"/>
    <mergeCell ref="A5:F5"/>
    <mergeCell ref="A6:F6"/>
    <mergeCell ref="A7:F7"/>
    <mergeCell ref="A8:F8"/>
    <mergeCell ref="A9:F9"/>
    <mergeCell ref="A10:F10"/>
    <mergeCell ref="D13:G13"/>
  </mergeCells>
  <printOptions horizontalCentered="1"/>
  <pageMargins left="0.51181102362204722" right="0.51181102362204722" top="1.3333333333333333" bottom="0.78740157480314965" header="0.31496062992125984" footer="0.31496062992125984"/>
  <pageSetup paperSize="9" orientation="landscape" verticalDpi="0" r:id="rId1"/>
  <headerFooter>
    <oddHeader>&amp;L&amp;G&amp;C&amp;"-,Negrito"PREFEITURA MUNICIPAL DE PATROCÍNIO 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2"/>
  <sheetViews>
    <sheetView workbookViewId="0">
      <selection activeCell="G21" sqref="G21"/>
    </sheetView>
  </sheetViews>
  <sheetFormatPr defaultRowHeight="15"/>
  <cols>
    <col min="2" max="2" width="18.140625" customWidth="1"/>
    <col min="4" max="4" width="74.5703125" customWidth="1"/>
    <col min="6" max="6" width="15.5703125" customWidth="1"/>
    <col min="7" max="7" width="12.7109375" customWidth="1"/>
    <col min="8" max="8" width="15.7109375" bestFit="1" customWidth="1"/>
  </cols>
  <sheetData>
    <row r="1" spans="2:8" ht="35.25" customHeight="1">
      <c r="B1" s="77" t="s">
        <v>45</v>
      </c>
      <c r="C1" s="78"/>
      <c r="D1" s="78"/>
      <c r="E1" s="78"/>
      <c r="F1" s="78"/>
      <c r="G1" s="78"/>
      <c r="H1" s="79"/>
    </row>
    <row r="2" spans="2:8" ht="39.75" customHeight="1">
      <c r="B2" s="18" t="s">
        <v>2</v>
      </c>
      <c r="C2" s="18"/>
      <c r="D2" s="19" t="str">
        <f>Composições!D2</f>
        <v>PRESTAÇÃO DE SERVIÇO DE RECAPEAMENTO COM APLICAÇÃO DE MASSA ASFALTICA CBUQ DE 2,5 A 3 CM DE ESPESSURA.MANUTENÇÃO DE RUAS E AVENIDAS INCLUIDO A CONFECÇÃO, TRANSPORTE, FRESAGEM DO PAVIMENTO, APLICAÇÃO E COMPACTAÇÃO COM ROLO DE PNEU E LISO.</v>
      </c>
      <c r="E2" s="18" t="s">
        <v>34</v>
      </c>
      <c r="F2" s="20" t="s">
        <v>3</v>
      </c>
      <c r="G2" s="18" t="s">
        <v>4</v>
      </c>
      <c r="H2" s="18" t="s">
        <v>5</v>
      </c>
    </row>
    <row r="3" spans="2:8">
      <c r="B3" s="21" t="s">
        <v>41</v>
      </c>
      <c r="C3" s="21">
        <v>96001</v>
      </c>
      <c r="D3" s="40" t="s">
        <v>38</v>
      </c>
      <c r="E3" s="21" t="s">
        <v>31</v>
      </c>
      <c r="F3" s="22">
        <v>0.255</v>
      </c>
      <c r="G3" s="23"/>
      <c r="H3" s="23">
        <f>F3*G3</f>
        <v>0</v>
      </c>
    </row>
    <row r="4" spans="2:8" ht="22.5">
      <c r="B4" s="21" t="s">
        <v>41</v>
      </c>
      <c r="C4" s="21">
        <v>5684</v>
      </c>
      <c r="D4" s="40" t="s">
        <v>35</v>
      </c>
      <c r="E4" s="21" t="s">
        <v>33</v>
      </c>
      <c r="F4" s="22">
        <v>0.255</v>
      </c>
      <c r="G4" s="23"/>
      <c r="H4" s="23">
        <f t="shared" ref="H4:H5" si="0">F4*G4</f>
        <v>0</v>
      </c>
    </row>
    <row r="5" spans="2:8" ht="22.5">
      <c r="B5" s="21" t="s">
        <v>41</v>
      </c>
      <c r="C5" s="21">
        <v>6879</v>
      </c>
      <c r="D5" s="40" t="s">
        <v>36</v>
      </c>
      <c r="E5" s="21" t="s">
        <v>33</v>
      </c>
      <c r="F5" s="22">
        <v>0.255</v>
      </c>
      <c r="G5" s="23"/>
      <c r="H5" s="23">
        <f t="shared" si="0"/>
        <v>0</v>
      </c>
    </row>
    <row r="6" spans="2:8">
      <c r="B6" s="21" t="s">
        <v>41</v>
      </c>
      <c r="C6" s="21">
        <v>88316</v>
      </c>
      <c r="D6" s="40" t="s">
        <v>1</v>
      </c>
      <c r="E6" s="21" t="s">
        <v>0</v>
      </c>
      <c r="F6" s="22">
        <v>5.1200148600000004</v>
      </c>
      <c r="G6" s="23"/>
      <c r="H6" s="23">
        <f>F6*G6</f>
        <v>0</v>
      </c>
    </row>
    <row r="7" spans="2:8">
      <c r="B7" s="21" t="s">
        <v>41</v>
      </c>
      <c r="C7" s="21">
        <v>98557</v>
      </c>
      <c r="D7" s="40" t="s">
        <v>44</v>
      </c>
      <c r="E7" s="21" t="s">
        <v>31</v>
      </c>
      <c r="F7" s="22">
        <v>0.5</v>
      </c>
      <c r="G7" s="23"/>
      <c r="H7" s="23">
        <f>F7*G7</f>
        <v>0</v>
      </c>
    </row>
    <row r="8" spans="2:8" ht="22.5">
      <c r="B8" s="21" t="s">
        <v>41</v>
      </c>
      <c r="C8" s="21">
        <v>5835</v>
      </c>
      <c r="D8" s="40" t="s">
        <v>40</v>
      </c>
      <c r="E8" s="21" t="s">
        <v>33</v>
      </c>
      <c r="F8" s="22">
        <v>0.255</v>
      </c>
      <c r="G8" s="23"/>
      <c r="H8" s="23">
        <f>F8*G8</f>
        <v>0</v>
      </c>
    </row>
    <row r="9" spans="2:8" ht="22.5">
      <c r="B9" s="21" t="s">
        <v>41</v>
      </c>
      <c r="C9" s="21">
        <v>101023</v>
      </c>
      <c r="D9" s="40" t="s">
        <v>37</v>
      </c>
      <c r="E9" s="21" t="s">
        <v>34</v>
      </c>
      <c r="F9" s="22">
        <v>1</v>
      </c>
      <c r="G9" s="23"/>
      <c r="H9" s="23">
        <f>F9*G9</f>
        <v>0</v>
      </c>
    </row>
    <row r="10" spans="2:8" ht="22.5">
      <c r="B10" s="21" t="s">
        <v>41</v>
      </c>
      <c r="C10" s="21">
        <v>93599</v>
      </c>
      <c r="D10" s="40" t="s">
        <v>42</v>
      </c>
      <c r="E10" s="21" t="s">
        <v>39</v>
      </c>
      <c r="F10" s="22"/>
      <c r="G10" s="23"/>
      <c r="H10" s="23">
        <f>F10*G10</f>
        <v>0</v>
      </c>
    </row>
    <row r="11" spans="2:8">
      <c r="B11" s="56" t="s">
        <v>6</v>
      </c>
      <c r="C11" s="56"/>
      <c r="D11" s="56"/>
      <c r="E11" s="56"/>
      <c r="F11" s="56"/>
      <c r="G11" s="56"/>
      <c r="H11" s="24">
        <f>SUM(H3:H10)</f>
        <v>0</v>
      </c>
    </row>
    <row r="12" spans="2:8">
      <c r="B12" s="57" t="s">
        <v>43</v>
      </c>
      <c r="C12" s="58"/>
      <c r="D12" s="58"/>
      <c r="E12" s="58"/>
      <c r="F12" s="58"/>
      <c r="G12" s="58"/>
      <c r="H12" s="58"/>
    </row>
  </sheetData>
  <mergeCells count="3">
    <mergeCell ref="B11:G11"/>
    <mergeCell ref="B12:H12"/>
    <mergeCell ref="B1:H1"/>
  </mergeCells>
  <conditionalFormatting sqref="B11 H11 B2:H10">
    <cfRule type="expression" dxfId="1" priority="1" stopIfTrue="1">
      <formula>AND($A2&lt;&gt;"COMPOSICAO",$A2&lt;&gt;"INSUMO",$A2&lt;&gt;"")</formula>
    </cfRule>
    <cfRule type="expression" dxfId="0" priority="2" stopIfTrue="1">
      <formula>AND(OR($A2="COMPOSICAO",$A2="INSUMO",$A2&lt;&gt;""),$A2&lt;&gt;"")</formula>
    </cfRule>
  </conditionalFormatting>
  <printOptions horizontalCentered="1"/>
  <pageMargins left="0.51181102362204722" right="0.51181102362204722" top="1.2598425196850394" bottom="0.78740157480314965" header="0.31496062992125984" footer="0.31496062992125984"/>
  <pageSetup paperSize="9" scale="83" orientation="landscape" verticalDpi="0" r:id="rId1"/>
  <headerFooter>
    <oddHeader>&amp;L&amp;G&amp;C&amp;"-,Negrito"PREFEITURA MUNICIPAL DE PATROCÍNIO&amp;R&amp;G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</vt:lpstr>
      <vt:lpstr>Composições</vt:lpstr>
      <vt:lpstr>BDI</vt:lpstr>
      <vt:lpstr>ANEXO LICITAÇÃO</vt:lpstr>
      <vt:lpstr>'ANEXO LICITAÇÃO'!Area_de_impressao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</cp:lastModifiedBy>
  <cp:lastPrinted>2023-01-25T12:54:25Z</cp:lastPrinted>
  <dcterms:created xsi:type="dcterms:W3CDTF">2021-03-08T12:47:47Z</dcterms:created>
  <dcterms:modified xsi:type="dcterms:W3CDTF">2023-01-25T12:54:35Z</dcterms:modified>
</cp:coreProperties>
</file>